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090"/>
  </bookViews>
  <sheets>
    <sheet name="68-ปร.4-ม้าตำรวจ-VVIP" sheetId="1" r:id="rId1"/>
  </sheets>
  <calcPr calcId="144525"/>
</workbook>
</file>

<file path=xl/calcChain.xml><?xml version="1.0" encoding="utf-8"?>
<calcChain xmlns="http://schemas.openxmlformats.org/spreadsheetml/2006/main">
  <c r="A1" i="1" l="1"/>
  <c r="F7" i="1"/>
  <c r="H7" i="1"/>
  <c r="I7" i="1" s="1"/>
  <c r="C8" i="1"/>
  <c r="F8" i="1"/>
  <c r="H8" i="1"/>
  <c r="I8" i="1"/>
  <c r="E9" i="1"/>
  <c r="F9" i="1"/>
  <c r="H9" i="1"/>
  <c r="I9" i="1"/>
  <c r="E10" i="1"/>
  <c r="F10" i="1" s="1"/>
  <c r="I10" i="1" s="1"/>
  <c r="H10" i="1"/>
  <c r="F11" i="1"/>
  <c r="H11" i="1"/>
  <c r="I11" i="1"/>
  <c r="F12" i="1"/>
  <c r="H12" i="1"/>
  <c r="I12" i="1"/>
  <c r="F13" i="1"/>
  <c r="I13" i="1" s="1"/>
  <c r="H13" i="1"/>
  <c r="F14" i="1"/>
  <c r="H14" i="1"/>
  <c r="I14" i="1" s="1"/>
  <c r="C15" i="1"/>
  <c r="F15" i="1"/>
  <c r="H15" i="1"/>
  <c r="I15" i="1"/>
  <c r="C16" i="1"/>
  <c r="F16" i="1"/>
  <c r="H16" i="1"/>
  <c r="I16" i="1"/>
  <c r="F17" i="1"/>
  <c r="H17" i="1"/>
  <c r="I17" i="1"/>
  <c r="F18" i="1"/>
  <c r="I18" i="1" s="1"/>
  <c r="H18" i="1"/>
  <c r="F19" i="1"/>
  <c r="H19" i="1"/>
  <c r="I19" i="1" s="1"/>
  <c r="F20" i="1"/>
  <c r="H20" i="1"/>
  <c r="I20" i="1"/>
  <c r="F21" i="1"/>
  <c r="H21" i="1"/>
  <c r="I21" i="1"/>
  <c r="E22" i="1"/>
  <c r="F22" i="1" s="1"/>
  <c r="I22" i="1" s="1"/>
  <c r="H22" i="1"/>
  <c r="F23" i="1"/>
  <c r="H23" i="1"/>
  <c r="I23" i="1"/>
  <c r="F24" i="1"/>
  <c r="I24" i="1" s="1"/>
  <c r="H24" i="1"/>
  <c r="F25" i="1"/>
  <c r="H25" i="1"/>
  <c r="I25" i="1" s="1"/>
  <c r="F26" i="1"/>
  <c r="H26" i="1"/>
  <c r="I26" i="1"/>
  <c r="F27" i="1"/>
  <c r="H27" i="1"/>
  <c r="I27" i="1"/>
  <c r="F28" i="1"/>
  <c r="I28" i="1" s="1"/>
  <c r="H28" i="1"/>
  <c r="F29" i="1"/>
  <c r="H29" i="1"/>
  <c r="I29" i="1" s="1"/>
  <c r="F30" i="1"/>
  <c r="H30" i="1"/>
  <c r="I30" i="1"/>
  <c r="B32" i="1"/>
  <c r="F34" i="1"/>
  <c r="H34" i="1"/>
  <c r="I34" i="1"/>
  <c r="F35" i="1"/>
  <c r="H35" i="1"/>
  <c r="I35" i="1"/>
  <c r="F36" i="1"/>
  <c r="I36" i="1" s="1"/>
  <c r="H36" i="1"/>
  <c r="F37" i="1"/>
  <c r="H37" i="1"/>
  <c r="I37" i="1" s="1"/>
  <c r="F38" i="1"/>
  <c r="H38" i="1"/>
  <c r="I38" i="1"/>
  <c r="F39" i="1"/>
  <c r="H39" i="1"/>
  <c r="I39" i="1"/>
  <c r="F40" i="1"/>
  <c r="I40" i="1" s="1"/>
  <c r="H40" i="1"/>
  <c r="F41" i="1"/>
  <c r="H41" i="1"/>
  <c r="I41" i="1" s="1"/>
  <c r="F42" i="1"/>
  <c r="H42" i="1"/>
  <c r="I42" i="1"/>
  <c r="F43" i="1"/>
  <c r="H43" i="1"/>
  <c r="I43" i="1"/>
  <c r="B59" i="1"/>
  <c r="F61" i="1"/>
  <c r="I61" i="1"/>
  <c r="I86" i="1" s="1"/>
  <c r="F62" i="1"/>
  <c r="I62" i="1" s="1"/>
  <c r="F63" i="1"/>
  <c r="I63" i="1"/>
  <c r="F64" i="1"/>
  <c r="I64" i="1" s="1"/>
  <c r="F65" i="1"/>
  <c r="I65" i="1"/>
  <c r="F66" i="1"/>
  <c r="I66" i="1" s="1"/>
  <c r="F67" i="1"/>
  <c r="I67" i="1"/>
  <c r="F68" i="1"/>
  <c r="I68" i="1"/>
  <c r="E69" i="1"/>
  <c r="F69" i="1"/>
  <c r="I69" i="1"/>
  <c r="F70" i="1"/>
  <c r="I70" i="1" s="1"/>
  <c r="F71" i="1"/>
  <c r="I71" i="1"/>
  <c r="F72" i="1"/>
  <c r="I72" i="1" s="1"/>
  <c r="F73" i="1"/>
  <c r="I73" i="1"/>
  <c r="F74" i="1"/>
  <c r="I74" i="1"/>
  <c r="F75" i="1"/>
  <c r="I75" i="1"/>
  <c r="B86" i="1"/>
  <c r="I59" i="1" l="1"/>
  <c r="I32" i="1"/>
</calcChain>
</file>

<file path=xl/sharedStrings.xml><?xml version="1.0" encoding="utf-8"?>
<sst xmlns="http://schemas.openxmlformats.org/spreadsheetml/2006/main" count="125" uniqueCount="79">
  <si>
    <t>รวม</t>
  </si>
  <si>
    <t>ตัว</t>
  </si>
  <si>
    <t>เก้าอี้พักคอย</t>
  </si>
  <si>
    <t>ชุด</t>
  </si>
  <si>
    <t>ชุดผ้าเช็ดตัว ผ้าขนหนู ผ้าเช็ดมือ</t>
  </si>
  <si>
    <t>งาน</t>
  </si>
  <si>
    <t>พรมเช็ดเท้า ไม่ลื่น</t>
  </si>
  <si>
    <t>รูปพร้อมกรอบประดับห้อง</t>
  </si>
  <si>
    <t>พรมขนสั้น ขนาดประมาณ 1.60*1.60 ม.</t>
  </si>
  <si>
    <t>ตู้เก็บของ และวางของประดับตกแต่ง</t>
  </si>
  <si>
    <t>ชุดโต๊ะประชุม</t>
  </si>
  <si>
    <t>ชุดโต๊ะรับประทานอาหาร</t>
  </si>
  <si>
    <t>โต๊ะข้าง</t>
  </si>
  <si>
    <t>โต๊ะกลาง</t>
  </si>
  <si>
    <t>โซฟา แบบ 1 ที่นั่ง</t>
  </si>
  <si>
    <t>โซฟา แบบ 2 ที่นั่ง</t>
  </si>
  <si>
    <t xml:space="preserve">โซฟา แบบยาว </t>
  </si>
  <si>
    <t>เครื่องปรับอากาศ แบบ Wall Type 9000 BTU INVERTER</t>
  </si>
  <si>
    <t>เครื่องปรับอากาศ แบบ Cassette Type 15000 BTU INVERTER</t>
  </si>
  <si>
    <t>งานครุภัณฑ์ ห้องรับรองฯ</t>
  </si>
  <si>
    <t>ค.</t>
  </si>
  <si>
    <t>ตร.ม.</t>
  </si>
  <si>
    <t>ซ่อมแซม ขัด ทาสีผนังโดยรอบบริเวณชั้น 1</t>
  </si>
  <si>
    <t>ทำความสะอาด ขัดสี ทาสีโครงหลังคา บริเวณเหนือพื้นชั้นสอง</t>
  </si>
  <si>
    <t>ทาสี ผนังโดยรอบ</t>
  </si>
  <si>
    <t>จุด</t>
  </si>
  <si>
    <t>ดวงโคม แบบ LED IP65 แขวนกับ โครงสร้างหลังคา</t>
  </si>
  <si>
    <t>เคาน์เตอร์ครัว ติดตั้งอ่างล้างจาน พร้อมถังดักไขมันและต่อระบบน้ำ</t>
  </si>
  <si>
    <t>ซ่อมแซม ขัด ทาสี ผนังชั้น 1</t>
  </si>
  <si>
    <t>เมตร</t>
  </si>
  <si>
    <t>ซ่อมแซม ขัด ทาสี ราวบันได</t>
  </si>
  <si>
    <t>ปูกระเบื้องพื้น ซึมน้ำต่ำ ผิวไม่ลื่นเมื่อโดนน้ำ ขนาด 60*60 ซม.</t>
  </si>
  <si>
    <t>ปรับพื้นที่ขัดมัน ปูพื้นด้วยกระเบื้องยางลายไม้</t>
  </si>
  <si>
    <t>ปรับปรุงเสริมความแข็งแรงบันได เปลี่ยนขั้นบันได</t>
  </si>
  <si>
    <t>งานปรับปรุงบันไดขึ้นชั้น 2 และห้องเตรียมอาหาร</t>
  </si>
  <si>
    <t>ข.</t>
  </si>
  <si>
    <t>งานต่อเชื่อมระบบไฟฟ้า</t>
  </si>
  <si>
    <t>ต่อเชื่อมระบบน้ำให้ใช้การได้ดี</t>
  </si>
  <si>
    <t>ชุุด</t>
  </si>
  <si>
    <t>ถังบำบัดน้ำเสีย ขนาดเล็ก (ใช้กับ 1 ห้องน้ำ) พร้อมเดินท่อ</t>
  </si>
  <si>
    <t>ฉากผนังโพลีคาร์บอเนตใส กั้นอาบน้ำ</t>
  </si>
  <si>
    <t>ทำจุดระบายน้ำ Floor Drain 2"</t>
  </si>
  <si>
    <t>ฝักบัวแบบ Rain Shower พร้อมระบบเครื่องทำน้ำอุ่น</t>
  </si>
  <si>
    <t>อ่างล้างหน้า พร้อมอุปกรณ์ครบชุด และกระจก LED Light</t>
  </si>
  <si>
    <t>สุขภัณฑ์ชักโครกชิ้นเดียวท่อออกข้าง รุ่นแขวนผนัง</t>
  </si>
  <si>
    <t>หน้าต่างบานกระทุ้งห้องน้ำ</t>
  </si>
  <si>
    <t>ประตู UPVC บานเกล็ดห้องน้ำ</t>
  </si>
  <si>
    <t>กรุกระเบื้องผนัง กระเบื้องเซอรามิคซับเวย์ สูง 1.60 เมตร</t>
  </si>
  <si>
    <t>ปูกระเบื้องพื้น ซึมน้ำต่ำ ผิวไม่ลื่นเมื่อโดนน้ำ ขนาด 30*60 ซม.</t>
  </si>
  <si>
    <t xml:space="preserve">ปรับพื้นคอนกรีต ทำระดับลาดเอียง ทากันซึมซีเมนต์เบส </t>
  </si>
  <si>
    <t>กั้นห้องผนังไฟเบอร์ซีเมนต์ 12 มม. ฉาบเรียบสองด้าน โครงเคร่าโลหะ</t>
  </si>
  <si>
    <t>ทาสี</t>
  </si>
  <si>
    <t>ปลั๊กแบบคู่ มีสายดิน</t>
  </si>
  <si>
    <t>ดวงโคม LED Panal</t>
  </si>
  <si>
    <t>ฝ้าเพดาน พร้อมฉนวน</t>
  </si>
  <si>
    <t>ประตู บานเปิดเดี่ยวอลูมิเนียมพร้อมช่องแสง</t>
  </si>
  <si>
    <t>ประตู บานเปิด ไม้อัดปิดด้วยลามิเนตลายไม้</t>
  </si>
  <si>
    <t>ประตู บานเลื่อนอลูมิเนียม</t>
  </si>
  <si>
    <t>ประตู บานเปิดคู่อลูมิเนียมพร้อมช่องแสง</t>
  </si>
  <si>
    <t>ปรับพื้นที่ ปูพื้นด้วยกระเบื้องยางลายไม้</t>
  </si>
  <si>
    <t>กั้นห้องผนังยิบซั่ม</t>
  </si>
  <si>
    <t>งานปรับปรุงห้องรับรองบุคคลสำคัญ ของกองกำกับม้าตำรวจ</t>
  </si>
  <si>
    <t>ก.</t>
  </si>
  <si>
    <t>และค่าแรงงาน</t>
  </si>
  <si>
    <t>จำนวนเงิน</t>
  </si>
  <si>
    <t>ราคาหน่วยละ</t>
  </si>
  <si>
    <t>หมายเหตุ</t>
  </si>
  <si>
    <t>รวมค่าวัสดุ</t>
  </si>
  <si>
    <t>ค่าแรงงาน</t>
  </si>
  <si>
    <t>ราคาวัสดุ</t>
  </si>
  <si>
    <t>หน่วย</t>
  </si>
  <si>
    <t>จำนวน</t>
  </si>
  <si>
    <t>รายการ</t>
  </si>
  <si>
    <t>ลำดับที่</t>
  </si>
  <si>
    <t>ประมาณการเมื่อวันที่    พฤษภาคม 2568</t>
  </si>
  <si>
    <t>ประมาณราคาโดย  ว่าที่ พ.ต.อ.                     . พ.ต.ท.                        . พ.ต.ท.</t>
  </si>
  <si>
    <t>แบบรูปรายการเลขที่ 14196/68</t>
  </si>
  <si>
    <t>สถานที่ก่อสร้าง กองกำกับการม้าตำรวจ เขตบางบอน กรุงเทพฯ</t>
  </si>
  <si>
    <t>แบบรูปรายการ กองโยธาธิการ สำนักงานส่งกำลังบำรุง สำนักงานตำรวจแห่งชาติ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</si>
</sst>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0"/>
      <color rgb="FF000000"/>
      <name val="Tahoma"/>
      <scheme val="minor"/>
    </font>
    <font>
      <sz val="10"/>
      <color theme="1"/>
      <name val="Arial"/>
    </font>
    <font>
      <sz val="12"/>
      <color theme="1"/>
      <name val="Sarabun"/>
    </font>
    <font>
      <b/>
      <sz val="12"/>
      <color theme="1"/>
      <name val="Sarabun"/>
    </font>
    <font>
      <sz val="12"/>
      <color rgb="FFFF9900"/>
      <name val="Sarabun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Font="1" applyAlignment="1"/>
    <xf numFmtId="0" fontId="1" fillId="0" borderId="0" xfId="0" applyFont="1" applyAlignment="1"/>
    <xf numFmtId="0" fontId="1" fillId="0" borderId="1" xfId="0" applyFont="1" applyBorder="1" applyAlignment="1"/>
    <xf numFmtId="4" fontId="2" fillId="0" borderId="2" xfId="0" applyNumberFormat="1" applyFont="1" applyBorder="1" applyAlignment="1">
      <alignment horizontal="right"/>
    </xf>
    <xf numFmtId="0" fontId="1" fillId="0" borderId="3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>
      <alignment horizontal="right"/>
    </xf>
    <xf numFmtId="0" fontId="1" fillId="0" borderId="5" xfId="0" applyFont="1" applyBorder="1" applyAlignment="1"/>
    <xf numFmtId="4" fontId="2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/>
    <xf numFmtId="4" fontId="1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/>
    <xf numFmtId="0" fontId="1" fillId="0" borderId="0" xfId="0" applyFont="1" applyAlignment="1">
      <alignment horizontal="center"/>
    </xf>
    <xf numFmtId="4" fontId="1" fillId="0" borderId="2" xfId="0" applyNumberFormat="1" applyFont="1" applyBorder="1" applyAlignment="1"/>
    <xf numFmtId="0" fontId="3" fillId="0" borderId="4" xfId="0" applyFont="1" applyBorder="1" applyAlignment="1">
      <alignment horizontal="center"/>
    </xf>
    <xf numFmtId="0" fontId="4" fillId="0" borderId="0" xfId="0" applyFont="1" applyAlignment="1"/>
    <xf numFmtId="4" fontId="1" fillId="0" borderId="0" xfId="0" applyNumberFormat="1" applyFont="1" applyAlignment="1"/>
    <xf numFmtId="0" fontId="2" fillId="0" borderId="6" xfId="0" applyFont="1" applyBorder="1" applyAlignment="1">
      <alignment horizontal="center"/>
    </xf>
    <xf numFmtId="0" fontId="1" fillId="0" borderId="7" xfId="0" applyFont="1" applyBorder="1" applyAlignment="1"/>
    <xf numFmtId="0" fontId="2" fillId="0" borderId="8" xfId="0" applyFont="1" applyBorder="1" applyAlignment="1">
      <alignment horizontal="center"/>
    </xf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837"/>
  <sheetViews>
    <sheetView tabSelected="1" workbookViewId="0">
      <pane ySplit="5" topLeftCell="A33" activePane="bottomLeft" state="frozen"/>
      <selection pane="bottomLeft" activeCell="B7" sqref="B7"/>
    </sheetView>
  </sheetViews>
  <sheetFormatPr defaultColWidth="12.5703125" defaultRowHeight="15.75" customHeight="1"/>
  <cols>
    <col min="1" max="1" width="7.42578125" style="1" customWidth="1"/>
    <col min="2" max="2" width="62.42578125" style="1" customWidth="1"/>
    <col min="3" max="3" width="9.28515625" style="1" customWidth="1"/>
    <col min="4" max="8" width="12.5703125" style="1"/>
    <col min="9" max="9" width="13.42578125" style="1" customWidth="1"/>
    <col min="10" max="10" width="13.5703125" style="1" customWidth="1"/>
    <col min="11" max="16384" width="12.5703125" style="1"/>
  </cols>
  <sheetData>
    <row r="1" spans="1:26" ht="15">
      <c r="A1" s="22" t="str">
        <f>B6</f>
        <v>งานปรับปรุงห้องรับรองบุคคลสำคัญ ของกองกำกับม้าตำรวจ</v>
      </c>
      <c r="B1" s="2"/>
      <c r="C1" s="2"/>
      <c r="D1" s="2"/>
      <c r="E1" s="22" t="s">
        <v>78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">
      <c r="A2" s="22" t="s">
        <v>77</v>
      </c>
      <c r="B2" s="2"/>
      <c r="C2" s="2"/>
      <c r="D2" s="2"/>
      <c r="E2" s="22" t="s">
        <v>76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">
      <c r="A3" s="22" t="s">
        <v>75</v>
      </c>
      <c r="B3" s="2"/>
      <c r="C3" s="2"/>
      <c r="D3" s="2"/>
      <c r="E3" s="22" t="s">
        <v>74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">
      <c r="A4" s="21" t="s">
        <v>73</v>
      </c>
      <c r="B4" s="21" t="s">
        <v>72</v>
      </c>
      <c r="C4" s="21" t="s">
        <v>71</v>
      </c>
      <c r="D4" s="21" t="s">
        <v>70</v>
      </c>
      <c r="E4" s="19" t="s">
        <v>69</v>
      </c>
      <c r="F4" s="8"/>
      <c r="G4" s="12" t="s">
        <v>68</v>
      </c>
      <c r="H4" s="8"/>
      <c r="I4" s="12" t="s">
        <v>67</v>
      </c>
      <c r="J4" s="12" t="s">
        <v>66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thickBot="1">
      <c r="A5" s="20"/>
      <c r="B5" s="20"/>
      <c r="C5" s="20"/>
      <c r="D5" s="20"/>
      <c r="E5" s="19" t="s">
        <v>65</v>
      </c>
      <c r="F5" s="12" t="s">
        <v>64</v>
      </c>
      <c r="G5" s="12" t="s">
        <v>65</v>
      </c>
      <c r="H5" s="12" t="s">
        <v>64</v>
      </c>
      <c r="I5" s="12" t="s">
        <v>63</v>
      </c>
      <c r="J5" s="8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thickBot="1">
      <c r="A6" s="16" t="s">
        <v>62</v>
      </c>
      <c r="B6" s="6" t="s">
        <v>61</v>
      </c>
      <c r="C6" s="5"/>
      <c r="D6" s="5"/>
      <c r="E6" s="5"/>
      <c r="F6" s="5"/>
      <c r="G6" s="5"/>
      <c r="H6" s="5"/>
      <c r="I6" s="15"/>
      <c r="J6" s="3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">
      <c r="A7" s="12">
        <v>1</v>
      </c>
      <c r="B7" s="13" t="s">
        <v>60</v>
      </c>
      <c r="C7" s="9">
        <v>105</v>
      </c>
      <c r="D7" s="12" t="s">
        <v>21</v>
      </c>
      <c r="E7" s="9">
        <v>666</v>
      </c>
      <c r="F7" s="9">
        <f>C7*E7</f>
        <v>69930</v>
      </c>
      <c r="G7" s="9">
        <v>108</v>
      </c>
      <c r="H7" s="9">
        <f>C7*G7</f>
        <v>11340</v>
      </c>
      <c r="I7" s="9">
        <f>F7+H7</f>
        <v>81270</v>
      </c>
      <c r="J7" s="8"/>
      <c r="K7" s="14"/>
      <c r="L7" s="14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">
      <c r="A8" s="12">
        <v>2</v>
      </c>
      <c r="B8" s="13" t="s">
        <v>59</v>
      </c>
      <c r="C8" s="9">
        <f>115+59</f>
        <v>174</v>
      </c>
      <c r="D8" s="12" t="s">
        <v>21</v>
      </c>
      <c r="E8" s="9">
        <v>550</v>
      </c>
      <c r="F8" s="9">
        <f>C8*E8</f>
        <v>95700</v>
      </c>
      <c r="G8" s="9">
        <v>100</v>
      </c>
      <c r="H8" s="9">
        <f>C8*G8</f>
        <v>17400</v>
      </c>
      <c r="I8" s="9">
        <f>F8+H8</f>
        <v>113100</v>
      </c>
      <c r="J8" s="8"/>
      <c r="K8" s="14"/>
      <c r="L8" s="14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">
      <c r="A9" s="12">
        <v>3</v>
      </c>
      <c r="B9" s="13" t="s">
        <v>58</v>
      </c>
      <c r="C9" s="9">
        <v>3</v>
      </c>
      <c r="D9" s="12" t="s">
        <v>3</v>
      </c>
      <c r="E9" s="9">
        <f>11.2*3500</f>
        <v>39200</v>
      </c>
      <c r="F9" s="9">
        <f>C9*E9</f>
        <v>117600</v>
      </c>
      <c r="G9" s="9">
        <v>0</v>
      </c>
      <c r="H9" s="9">
        <f>C9*G9</f>
        <v>0</v>
      </c>
      <c r="I9" s="9">
        <f>F9+H9</f>
        <v>117600</v>
      </c>
      <c r="J9" s="8"/>
      <c r="K9" s="14"/>
      <c r="L9" s="14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">
      <c r="A10" s="12">
        <v>4</v>
      </c>
      <c r="B10" s="13" t="s">
        <v>57</v>
      </c>
      <c r="C10" s="9">
        <v>8</v>
      </c>
      <c r="D10" s="12" t="s">
        <v>3</v>
      </c>
      <c r="E10" s="9">
        <f>1.8*2*4000</f>
        <v>14400</v>
      </c>
      <c r="F10" s="9">
        <f>C10*E10</f>
        <v>115200</v>
      </c>
      <c r="G10" s="9">
        <v>0</v>
      </c>
      <c r="H10" s="9">
        <f>C10*G10</f>
        <v>0</v>
      </c>
      <c r="I10" s="9">
        <f>F10+H10</f>
        <v>115200</v>
      </c>
      <c r="J10" s="8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">
      <c r="A11" s="12">
        <v>5</v>
      </c>
      <c r="B11" s="13" t="s">
        <v>56</v>
      </c>
      <c r="C11" s="9">
        <v>1</v>
      </c>
      <c r="D11" s="12" t="s">
        <v>3</v>
      </c>
      <c r="E11" s="9">
        <v>9000</v>
      </c>
      <c r="F11" s="9">
        <f>C11*E11</f>
        <v>9000</v>
      </c>
      <c r="G11" s="9">
        <v>0</v>
      </c>
      <c r="H11" s="9">
        <f>C11*G11</f>
        <v>0</v>
      </c>
      <c r="I11" s="9">
        <f>F11+H11</f>
        <v>9000</v>
      </c>
      <c r="J11" s="8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">
      <c r="A12" s="12">
        <v>6</v>
      </c>
      <c r="B12" s="13" t="s">
        <v>55</v>
      </c>
      <c r="C12" s="9">
        <v>1</v>
      </c>
      <c r="D12" s="12" t="s">
        <v>3</v>
      </c>
      <c r="E12" s="9">
        <v>14000</v>
      </c>
      <c r="F12" s="9">
        <f>C12*E12</f>
        <v>14000</v>
      </c>
      <c r="G12" s="9">
        <v>0</v>
      </c>
      <c r="H12" s="9">
        <f>C12*G12</f>
        <v>0</v>
      </c>
      <c r="I12" s="9">
        <f>F12+H12</f>
        <v>14000</v>
      </c>
      <c r="J12" s="8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">
      <c r="A13" s="12">
        <v>7</v>
      </c>
      <c r="B13" s="13" t="s">
        <v>54</v>
      </c>
      <c r="C13" s="9">
        <v>154</v>
      </c>
      <c r="D13" s="12" t="s">
        <v>21</v>
      </c>
      <c r="E13" s="9">
        <v>318</v>
      </c>
      <c r="F13" s="9">
        <f>C13*E13</f>
        <v>48972</v>
      </c>
      <c r="G13" s="9">
        <v>75</v>
      </c>
      <c r="H13" s="9">
        <f>C13*G13</f>
        <v>11550</v>
      </c>
      <c r="I13" s="9">
        <f>F13+H13</f>
        <v>60522</v>
      </c>
      <c r="J13" s="8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">
      <c r="A14" s="12">
        <v>8</v>
      </c>
      <c r="B14" s="13" t="s">
        <v>53</v>
      </c>
      <c r="C14" s="9">
        <v>25</v>
      </c>
      <c r="D14" s="12" t="s">
        <v>25</v>
      </c>
      <c r="E14" s="9">
        <v>1500</v>
      </c>
      <c r="F14" s="9">
        <f>C14*E14</f>
        <v>37500</v>
      </c>
      <c r="G14" s="9">
        <v>500</v>
      </c>
      <c r="H14" s="9">
        <f>C14*G14</f>
        <v>12500</v>
      </c>
      <c r="I14" s="9">
        <f>F14+H14</f>
        <v>50000</v>
      </c>
      <c r="J14" s="8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">
      <c r="A15" s="12">
        <v>9</v>
      </c>
      <c r="B15" s="13" t="s">
        <v>52</v>
      </c>
      <c r="C15" s="9">
        <f>10+7</f>
        <v>17</v>
      </c>
      <c r="D15" s="12" t="s">
        <v>25</v>
      </c>
      <c r="E15" s="9">
        <v>800</v>
      </c>
      <c r="F15" s="9">
        <f>C15*E15</f>
        <v>13600</v>
      </c>
      <c r="G15" s="9">
        <v>0</v>
      </c>
      <c r="H15" s="9">
        <f>C15*G15</f>
        <v>0</v>
      </c>
      <c r="I15" s="9">
        <f>F15+H15</f>
        <v>13600</v>
      </c>
      <c r="J15" s="8"/>
      <c r="K15" s="2"/>
      <c r="L15" s="2"/>
      <c r="M15" s="18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">
      <c r="A16" s="12">
        <v>10</v>
      </c>
      <c r="B16" s="13" t="s">
        <v>51</v>
      </c>
      <c r="C16" s="9">
        <f>C7+C7+C13+217</f>
        <v>581</v>
      </c>
      <c r="D16" s="12" t="s">
        <v>21</v>
      </c>
      <c r="E16" s="9">
        <v>42</v>
      </c>
      <c r="F16" s="9">
        <f>C16*E16</f>
        <v>24402</v>
      </c>
      <c r="G16" s="9">
        <v>42</v>
      </c>
      <c r="H16" s="9">
        <f>C16*G16</f>
        <v>24402</v>
      </c>
      <c r="I16" s="9">
        <f>F16+H16</f>
        <v>48804</v>
      </c>
      <c r="J16" s="8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">
      <c r="A17" s="12">
        <v>11</v>
      </c>
      <c r="B17" s="13" t="s">
        <v>50</v>
      </c>
      <c r="C17" s="9">
        <v>28</v>
      </c>
      <c r="D17" s="12" t="s">
        <v>21</v>
      </c>
      <c r="E17" s="9">
        <v>822</v>
      </c>
      <c r="F17" s="9">
        <f>C17*E17</f>
        <v>23016</v>
      </c>
      <c r="G17" s="9">
        <v>140</v>
      </c>
      <c r="H17" s="9">
        <f>C17*G17</f>
        <v>3920</v>
      </c>
      <c r="I17" s="9">
        <f>F17+H17</f>
        <v>26936</v>
      </c>
      <c r="J17" s="8"/>
      <c r="K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">
      <c r="A18" s="12">
        <v>12</v>
      </c>
      <c r="B18" s="13" t="s">
        <v>49</v>
      </c>
      <c r="C18" s="9">
        <v>6</v>
      </c>
      <c r="D18" s="12" t="s">
        <v>21</v>
      </c>
      <c r="E18" s="9">
        <v>350</v>
      </c>
      <c r="F18" s="9">
        <f>C18*E18</f>
        <v>2100</v>
      </c>
      <c r="G18" s="9">
        <v>100</v>
      </c>
      <c r="H18" s="9">
        <f>C18*G18</f>
        <v>600</v>
      </c>
      <c r="I18" s="9">
        <f>F18+H18</f>
        <v>2700</v>
      </c>
      <c r="J18" s="8"/>
      <c r="K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">
      <c r="A19" s="12">
        <v>13</v>
      </c>
      <c r="B19" s="13" t="s">
        <v>48</v>
      </c>
      <c r="C19" s="9">
        <v>6</v>
      </c>
      <c r="D19" s="12" t="s">
        <v>21</v>
      </c>
      <c r="E19" s="9">
        <v>550</v>
      </c>
      <c r="F19" s="9">
        <f>C19*E19</f>
        <v>3300</v>
      </c>
      <c r="G19" s="9">
        <v>200</v>
      </c>
      <c r="H19" s="9">
        <f>C19*G19</f>
        <v>1200</v>
      </c>
      <c r="I19" s="9">
        <f>F19+H19</f>
        <v>4500</v>
      </c>
      <c r="J19" s="8"/>
      <c r="K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">
      <c r="A20" s="12">
        <v>14</v>
      </c>
      <c r="B20" s="13" t="s">
        <v>47</v>
      </c>
      <c r="C20" s="9">
        <v>13.5</v>
      </c>
      <c r="D20" s="12" t="s">
        <v>21</v>
      </c>
      <c r="E20" s="9">
        <v>550</v>
      </c>
      <c r="F20" s="9">
        <f>C20*E20</f>
        <v>7425</v>
      </c>
      <c r="G20" s="9">
        <v>200</v>
      </c>
      <c r="H20" s="9">
        <f>C20*G20</f>
        <v>2700</v>
      </c>
      <c r="I20" s="9">
        <f>F20+H20</f>
        <v>10125</v>
      </c>
      <c r="J20" s="8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">
      <c r="A21" s="12">
        <v>15</v>
      </c>
      <c r="B21" s="13" t="s">
        <v>46</v>
      </c>
      <c r="C21" s="9">
        <v>1</v>
      </c>
      <c r="D21" s="12" t="s">
        <v>3</v>
      </c>
      <c r="E21" s="9">
        <v>7800</v>
      </c>
      <c r="F21" s="9">
        <f>C21*E21</f>
        <v>7800</v>
      </c>
      <c r="G21" s="9">
        <v>0</v>
      </c>
      <c r="H21" s="9">
        <f>C21*G21</f>
        <v>0</v>
      </c>
      <c r="I21" s="9">
        <f>F21+H21</f>
        <v>7800</v>
      </c>
      <c r="J21" s="8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">
      <c r="A22" s="12">
        <v>16</v>
      </c>
      <c r="B22" s="13" t="s">
        <v>45</v>
      </c>
      <c r="C22" s="9">
        <v>2</v>
      </c>
      <c r="D22" s="12" t="s">
        <v>3</v>
      </c>
      <c r="E22" s="9">
        <f>1*1*4300</f>
        <v>4300</v>
      </c>
      <c r="F22" s="9">
        <f>C22*E22</f>
        <v>8600</v>
      </c>
      <c r="G22" s="9">
        <v>0</v>
      </c>
      <c r="H22" s="9">
        <f>C22*G22</f>
        <v>0</v>
      </c>
      <c r="I22" s="9">
        <f>F22+H22</f>
        <v>8600</v>
      </c>
      <c r="J22" s="8"/>
      <c r="K22" s="17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">
      <c r="A23" s="12">
        <v>17</v>
      </c>
      <c r="B23" s="13" t="s">
        <v>44</v>
      </c>
      <c r="C23" s="9">
        <v>1</v>
      </c>
      <c r="D23" s="12" t="s">
        <v>3</v>
      </c>
      <c r="E23" s="9">
        <v>11500</v>
      </c>
      <c r="F23" s="9">
        <f>C23*E23</f>
        <v>11500</v>
      </c>
      <c r="G23" s="9">
        <v>1500</v>
      </c>
      <c r="H23" s="9">
        <f>C23*G23</f>
        <v>1500</v>
      </c>
      <c r="I23" s="9">
        <f>F23+H23</f>
        <v>13000</v>
      </c>
      <c r="J23" s="8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">
      <c r="A24" s="12">
        <v>18</v>
      </c>
      <c r="B24" s="13" t="s">
        <v>43</v>
      </c>
      <c r="C24" s="9">
        <v>1</v>
      </c>
      <c r="D24" s="12" t="s">
        <v>3</v>
      </c>
      <c r="E24" s="9">
        <v>11000</v>
      </c>
      <c r="F24" s="9">
        <f>C24*E24</f>
        <v>11000</v>
      </c>
      <c r="G24" s="9">
        <v>1000</v>
      </c>
      <c r="H24" s="9">
        <f>C24*G24</f>
        <v>1000</v>
      </c>
      <c r="I24" s="9">
        <f>F24+H24</f>
        <v>12000</v>
      </c>
      <c r="J24" s="8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">
      <c r="A25" s="12">
        <v>19</v>
      </c>
      <c r="B25" s="13" t="s">
        <v>42</v>
      </c>
      <c r="C25" s="9">
        <v>1</v>
      </c>
      <c r="D25" s="12" t="s">
        <v>3</v>
      </c>
      <c r="E25" s="9">
        <v>15000</v>
      </c>
      <c r="F25" s="9">
        <f>C25*E25</f>
        <v>15000</v>
      </c>
      <c r="G25" s="9">
        <v>500</v>
      </c>
      <c r="H25" s="9">
        <f>C25*G25</f>
        <v>500</v>
      </c>
      <c r="I25" s="9">
        <f>F25+H25</f>
        <v>15500</v>
      </c>
      <c r="J25" s="8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">
      <c r="A26" s="12">
        <v>20</v>
      </c>
      <c r="B26" s="13" t="s">
        <v>41</v>
      </c>
      <c r="C26" s="9">
        <v>2</v>
      </c>
      <c r="D26" s="12" t="s">
        <v>3</v>
      </c>
      <c r="E26" s="9">
        <v>1200</v>
      </c>
      <c r="F26" s="9">
        <f>C26*E26</f>
        <v>2400</v>
      </c>
      <c r="G26" s="9">
        <v>500</v>
      </c>
      <c r="H26" s="9">
        <f>C26*G26</f>
        <v>1000</v>
      </c>
      <c r="I26" s="9">
        <f>F26+H26</f>
        <v>3400</v>
      </c>
      <c r="J26" s="8"/>
      <c r="K26" s="17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">
      <c r="A27" s="12">
        <v>21</v>
      </c>
      <c r="B27" s="13" t="s">
        <v>40</v>
      </c>
      <c r="C27" s="9">
        <v>1</v>
      </c>
      <c r="D27" s="12" t="s">
        <v>3</v>
      </c>
      <c r="E27" s="9">
        <v>18000</v>
      </c>
      <c r="F27" s="9">
        <f>C27*E27</f>
        <v>18000</v>
      </c>
      <c r="G27" s="9">
        <v>1000</v>
      </c>
      <c r="H27" s="9">
        <f>C27*G27</f>
        <v>1000</v>
      </c>
      <c r="I27" s="9">
        <f>F27+H27</f>
        <v>19000</v>
      </c>
      <c r="J27" s="8"/>
      <c r="K27" s="17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">
      <c r="A28" s="12">
        <v>22</v>
      </c>
      <c r="B28" s="13" t="s">
        <v>39</v>
      </c>
      <c r="C28" s="9">
        <v>1</v>
      </c>
      <c r="D28" s="12" t="s">
        <v>38</v>
      </c>
      <c r="E28" s="9">
        <v>25000</v>
      </c>
      <c r="F28" s="9">
        <f>C28*E28</f>
        <v>25000</v>
      </c>
      <c r="G28" s="9">
        <v>5000</v>
      </c>
      <c r="H28" s="9">
        <f>C28*G28</f>
        <v>5000</v>
      </c>
      <c r="I28" s="9">
        <f>F28+H28</f>
        <v>30000</v>
      </c>
      <c r="J28" s="8"/>
      <c r="K28" s="17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">
      <c r="A29" s="12">
        <v>23</v>
      </c>
      <c r="B29" s="13" t="s">
        <v>37</v>
      </c>
      <c r="C29" s="9">
        <v>1</v>
      </c>
      <c r="D29" s="12" t="s">
        <v>5</v>
      </c>
      <c r="E29" s="9">
        <v>10000</v>
      </c>
      <c r="F29" s="9">
        <f>C29*E29</f>
        <v>10000</v>
      </c>
      <c r="G29" s="9">
        <v>0</v>
      </c>
      <c r="H29" s="9">
        <f>C29*G29</f>
        <v>0</v>
      </c>
      <c r="I29" s="9">
        <f>F29+H29</f>
        <v>10000</v>
      </c>
      <c r="J29" s="8"/>
      <c r="K29" s="17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">
      <c r="A30" s="12">
        <v>24</v>
      </c>
      <c r="B30" s="13" t="s">
        <v>36</v>
      </c>
      <c r="C30" s="9">
        <v>1</v>
      </c>
      <c r="D30" s="12" t="s">
        <v>5</v>
      </c>
      <c r="E30" s="9">
        <v>25000</v>
      </c>
      <c r="F30" s="9">
        <f>C30*E30</f>
        <v>25000</v>
      </c>
      <c r="G30" s="9">
        <v>0</v>
      </c>
      <c r="H30" s="9">
        <f>C30*G30</f>
        <v>0</v>
      </c>
      <c r="I30" s="9">
        <f>F30+H30</f>
        <v>25000</v>
      </c>
      <c r="J30" s="8"/>
      <c r="K30" s="17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thickBot="1">
      <c r="A31" s="12">
        <v>25</v>
      </c>
      <c r="B31" s="13"/>
      <c r="C31" s="9"/>
      <c r="D31" s="12"/>
      <c r="E31" s="9"/>
      <c r="F31" s="9"/>
      <c r="G31" s="9"/>
      <c r="H31" s="9"/>
      <c r="I31" s="9"/>
      <c r="J31" s="8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thickBot="1">
      <c r="A32" s="7" t="s">
        <v>0</v>
      </c>
      <c r="B32" s="6" t="str">
        <f>B6</f>
        <v>งานปรับปรุงห้องรับรองบุคคลสำคัญ ของกองกำกับม้าตำรวจ</v>
      </c>
      <c r="C32" s="5"/>
      <c r="D32" s="5"/>
      <c r="E32" s="5"/>
      <c r="F32" s="5"/>
      <c r="G32" s="5"/>
      <c r="H32" s="5"/>
      <c r="I32" s="4">
        <f>SUM(I7:I31)</f>
        <v>811657</v>
      </c>
      <c r="J32" s="3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thickBot="1">
      <c r="A33" s="16" t="s">
        <v>35</v>
      </c>
      <c r="B33" s="6" t="s">
        <v>34</v>
      </c>
      <c r="C33" s="5"/>
      <c r="D33" s="5"/>
      <c r="E33" s="5"/>
      <c r="F33" s="5"/>
      <c r="G33" s="5"/>
      <c r="H33" s="5"/>
      <c r="I33" s="15"/>
      <c r="J33" s="3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">
      <c r="A34" s="12">
        <v>1</v>
      </c>
      <c r="B34" s="13" t="s">
        <v>33</v>
      </c>
      <c r="C34" s="9">
        <v>2</v>
      </c>
      <c r="D34" s="12" t="s">
        <v>5</v>
      </c>
      <c r="E34" s="9">
        <v>35000</v>
      </c>
      <c r="F34" s="9">
        <f>C34*E34</f>
        <v>70000</v>
      </c>
      <c r="G34" s="9">
        <v>0</v>
      </c>
      <c r="H34" s="9">
        <f>C34*G34</f>
        <v>0</v>
      </c>
      <c r="I34" s="9">
        <f>F34+H34</f>
        <v>70000</v>
      </c>
      <c r="J34" s="8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">
      <c r="A35" s="12">
        <v>2</v>
      </c>
      <c r="B35" s="13" t="s">
        <v>32</v>
      </c>
      <c r="C35" s="9">
        <v>41</v>
      </c>
      <c r="D35" s="12" t="s">
        <v>21</v>
      </c>
      <c r="E35" s="9">
        <v>550</v>
      </c>
      <c r="F35" s="9">
        <f>C35*E35</f>
        <v>22550</v>
      </c>
      <c r="G35" s="9">
        <v>100</v>
      </c>
      <c r="H35" s="9">
        <f>C35*G35</f>
        <v>4100</v>
      </c>
      <c r="I35" s="9">
        <f>F35+H35</f>
        <v>26650</v>
      </c>
      <c r="J35" s="8"/>
      <c r="K35" s="17"/>
      <c r="L35" s="2"/>
      <c r="M35" s="2"/>
      <c r="N35" s="14"/>
      <c r="O35" s="14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">
      <c r="A36" s="12">
        <v>3</v>
      </c>
      <c r="B36" s="13" t="s">
        <v>31</v>
      </c>
      <c r="C36" s="9">
        <v>72</v>
      </c>
      <c r="D36" s="12" t="s">
        <v>21</v>
      </c>
      <c r="E36" s="9">
        <v>550</v>
      </c>
      <c r="F36" s="9">
        <f>C36*E36</f>
        <v>39600</v>
      </c>
      <c r="G36" s="9">
        <v>200</v>
      </c>
      <c r="H36" s="9">
        <f>C36*G36</f>
        <v>14400</v>
      </c>
      <c r="I36" s="9">
        <f>F36+H36</f>
        <v>54000</v>
      </c>
      <c r="J36" s="8"/>
      <c r="K36" s="2"/>
      <c r="L36" s="2"/>
      <c r="M36" s="2"/>
      <c r="N36" s="14"/>
      <c r="O36" s="14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">
      <c r="A37" s="12">
        <v>4</v>
      </c>
      <c r="B37" s="13" t="s">
        <v>30</v>
      </c>
      <c r="C37" s="9">
        <v>38</v>
      </c>
      <c r="D37" s="12" t="s">
        <v>29</v>
      </c>
      <c r="E37" s="9">
        <v>500</v>
      </c>
      <c r="F37" s="9">
        <f>C37*E37</f>
        <v>19000</v>
      </c>
      <c r="G37" s="9">
        <v>150</v>
      </c>
      <c r="H37" s="9">
        <f>C37*G37</f>
        <v>5700</v>
      </c>
      <c r="I37" s="9">
        <f>F37+H37</f>
        <v>24700</v>
      </c>
      <c r="J37" s="8"/>
      <c r="K37" s="2"/>
      <c r="L37" s="2"/>
      <c r="M37" s="2"/>
      <c r="N37" s="14"/>
      <c r="O37" s="14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">
      <c r="A38" s="12">
        <v>5</v>
      </c>
      <c r="B38" s="13" t="s">
        <v>28</v>
      </c>
      <c r="C38" s="9">
        <v>50</v>
      </c>
      <c r="D38" s="12" t="s">
        <v>21</v>
      </c>
      <c r="E38" s="9">
        <v>50</v>
      </c>
      <c r="F38" s="9">
        <f>C38*E38</f>
        <v>2500</v>
      </c>
      <c r="G38" s="9">
        <v>50</v>
      </c>
      <c r="H38" s="9">
        <f>C38*G38</f>
        <v>2500</v>
      </c>
      <c r="I38" s="9">
        <f>F38+H38</f>
        <v>5000</v>
      </c>
      <c r="J38" s="8"/>
      <c r="K38" s="17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">
      <c r="A39" s="12">
        <v>6</v>
      </c>
      <c r="B39" s="13" t="s">
        <v>27</v>
      </c>
      <c r="C39" s="9">
        <v>1</v>
      </c>
      <c r="D39" s="12" t="s">
        <v>5</v>
      </c>
      <c r="E39" s="9">
        <v>20000</v>
      </c>
      <c r="F39" s="9">
        <f>C39*E39</f>
        <v>20000</v>
      </c>
      <c r="G39" s="9">
        <v>0</v>
      </c>
      <c r="H39" s="9">
        <f>C39*G39</f>
        <v>0</v>
      </c>
      <c r="I39" s="9">
        <f>F39+H39</f>
        <v>20000</v>
      </c>
      <c r="J39" s="8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">
      <c r="A40" s="12">
        <v>7</v>
      </c>
      <c r="B40" s="13" t="s">
        <v>26</v>
      </c>
      <c r="C40" s="9">
        <v>14</v>
      </c>
      <c r="D40" s="12" t="s">
        <v>25</v>
      </c>
      <c r="E40" s="9">
        <v>800</v>
      </c>
      <c r="F40" s="9">
        <f>C40*E40</f>
        <v>11200</v>
      </c>
      <c r="G40" s="9">
        <v>500</v>
      </c>
      <c r="H40" s="9">
        <f>C40*G40</f>
        <v>7000</v>
      </c>
      <c r="I40" s="9">
        <f>F40+H40</f>
        <v>18200</v>
      </c>
      <c r="J40" s="8"/>
      <c r="K40" s="17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">
      <c r="A41" s="12">
        <v>8</v>
      </c>
      <c r="B41" s="13" t="s">
        <v>24</v>
      </c>
      <c r="C41" s="9">
        <v>105</v>
      </c>
      <c r="D41" s="12" t="s">
        <v>21</v>
      </c>
      <c r="E41" s="9">
        <v>42</v>
      </c>
      <c r="F41" s="9">
        <f>C41*E41</f>
        <v>4410</v>
      </c>
      <c r="G41" s="9">
        <v>42</v>
      </c>
      <c r="H41" s="9">
        <f>C41*G41</f>
        <v>4410</v>
      </c>
      <c r="I41" s="9">
        <f>F41+H41</f>
        <v>8820</v>
      </c>
      <c r="J41" s="8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">
      <c r="A42" s="12">
        <v>9</v>
      </c>
      <c r="B42" s="13" t="s">
        <v>23</v>
      </c>
      <c r="C42" s="9">
        <v>1</v>
      </c>
      <c r="D42" s="12" t="s">
        <v>5</v>
      </c>
      <c r="E42" s="9">
        <v>10000</v>
      </c>
      <c r="F42" s="9">
        <f>C42*E42</f>
        <v>10000</v>
      </c>
      <c r="G42" s="9">
        <v>0</v>
      </c>
      <c r="H42" s="9">
        <f>C42*G42</f>
        <v>0</v>
      </c>
      <c r="I42" s="9">
        <f>F42+H42</f>
        <v>10000</v>
      </c>
      <c r="J42" s="8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">
      <c r="A43" s="12">
        <v>10</v>
      </c>
      <c r="B43" s="13" t="s">
        <v>22</v>
      </c>
      <c r="C43" s="9">
        <v>850</v>
      </c>
      <c r="D43" s="12" t="s">
        <v>21</v>
      </c>
      <c r="E43" s="9">
        <v>50</v>
      </c>
      <c r="F43" s="9">
        <f>C43*E43</f>
        <v>42500</v>
      </c>
      <c r="G43" s="9">
        <v>50</v>
      </c>
      <c r="H43" s="9">
        <f>C43*G43</f>
        <v>42500</v>
      </c>
      <c r="I43" s="9">
        <f>F43+H43</f>
        <v>85000</v>
      </c>
      <c r="J43" s="8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">
      <c r="A44" s="12">
        <v>11</v>
      </c>
      <c r="B44" s="13"/>
      <c r="C44" s="9"/>
      <c r="D44" s="12"/>
      <c r="E44" s="9"/>
      <c r="F44" s="9"/>
      <c r="G44" s="9"/>
      <c r="H44" s="9"/>
      <c r="I44" s="9"/>
      <c r="J44" s="8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">
      <c r="A45" s="12">
        <v>12</v>
      </c>
      <c r="B45" s="13"/>
      <c r="C45" s="9"/>
      <c r="D45" s="12"/>
      <c r="E45" s="9"/>
      <c r="F45" s="9"/>
      <c r="G45" s="9"/>
      <c r="H45" s="9"/>
      <c r="I45" s="9"/>
      <c r="J45" s="8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">
      <c r="A46" s="12">
        <v>13</v>
      </c>
      <c r="B46" s="13"/>
      <c r="C46" s="9"/>
      <c r="D46" s="12"/>
      <c r="E46" s="9"/>
      <c r="F46" s="9"/>
      <c r="G46" s="9"/>
      <c r="H46" s="9"/>
      <c r="I46" s="9"/>
      <c r="J46" s="8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">
      <c r="A47" s="12">
        <v>14</v>
      </c>
      <c r="B47" s="13"/>
      <c r="C47" s="9"/>
      <c r="D47" s="12"/>
      <c r="E47" s="9"/>
      <c r="F47" s="9"/>
      <c r="G47" s="9"/>
      <c r="H47" s="9"/>
      <c r="I47" s="9"/>
      <c r="J47" s="8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">
      <c r="A48" s="12">
        <v>15</v>
      </c>
      <c r="B48" s="13"/>
      <c r="C48" s="9"/>
      <c r="D48" s="12"/>
      <c r="E48" s="9"/>
      <c r="F48" s="9"/>
      <c r="G48" s="9"/>
      <c r="H48" s="9"/>
      <c r="I48" s="9"/>
      <c r="J48" s="8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">
      <c r="A49" s="12">
        <v>16</v>
      </c>
      <c r="B49" s="13"/>
      <c r="C49" s="9"/>
      <c r="D49" s="12"/>
      <c r="E49" s="9"/>
      <c r="F49" s="9"/>
      <c r="G49" s="9"/>
      <c r="H49" s="9"/>
      <c r="I49" s="9"/>
      <c r="J49" s="8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">
      <c r="A50" s="12">
        <v>17</v>
      </c>
      <c r="B50" s="13"/>
      <c r="C50" s="9"/>
      <c r="D50" s="12"/>
      <c r="E50" s="9"/>
      <c r="F50" s="9"/>
      <c r="G50" s="9"/>
      <c r="H50" s="9"/>
      <c r="I50" s="9"/>
      <c r="J50" s="8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">
      <c r="A51" s="12">
        <v>18</v>
      </c>
      <c r="B51" s="13"/>
      <c r="C51" s="9"/>
      <c r="D51" s="12"/>
      <c r="E51" s="9"/>
      <c r="F51" s="9"/>
      <c r="G51" s="9"/>
      <c r="H51" s="9"/>
      <c r="I51" s="9"/>
      <c r="J51" s="8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">
      <c r="A52" s="12">
        <v>19</v>
      </c>
      <c r="B52" s="13"/>
      <c r="C52" s="9"/>
      <c r="D52" s="12"/>
      <c r="E52" s="9"/>
      <c r="F52" s="9"/>
      <c r="G52" s="9"/>
      <c r="H52" s="9"/>
      <c r="I52" s="9"/>
      <c r="J52" s="8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">
      <c r="A53" s="12">
        <v>20</v>
      </c>
      <c r="B53" s="13"/>
      <c r="C53" s="9"/>
      <c r="D53" s="12"/>
      <c r="E53" s="9"/>
      <c r="F53" s="9"/>
      <c r="G53" s="9"/>
      <c r="H53" s="9"/>
      <c r="I53" s="9"/>
      <c r="J53" s="8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">
      <c r="A54" s="12">
        <v>21</v>
      </c>
      <c r="B54" s="13"/>
      <c r="C54" s="9"/>
      <c r="D54" s="12"/>
      <c r="E54" s="9"/>
      <c r="F54" s="9"/>
      <c r="G54" s="9"/>
      <c r="H54" s="9"/>
      <c r="I54" s="9"/>
      <c r="J54" s="8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">
      <c r="A55" s="12">
        <v>22</v>
      </c>
      <c r="B55" s="13"/>
      <c r="C55" s="9"/>
      <c r="D55" s="12"/>
      <c r="E55" s="9"/>
      <c r="F55" s="9"/>
      <c r="G55" s="9"/>
      <c r="H55" s="9"/>
      <c r="I55" s="9"/>
      <c r="J55" s="8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">
      <c r="A56" s="12">
        <v>23</v>
      </c>
      <c r="B56" s="13"/>
      <c r="C56" s="9"/>
      <c r="D56" s="12"/>
      <c r="E56" s="9"/>
      <c r="F56" s="9"/>
      <c r="G56" s="9"/>
      <c r="H56" s="9"/>
      <c r="I56" s="9"/>
      <c r="J56" s="8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">
      <c r="A57" s="12">
        <v>24</v>
      </c>
      <c r="B57" s="13"/>
      <c r="C57" s="9"/>
      <c r="D57" s="12"/>
      <c r="E57" s="9"/>
      <c r="F57" s="9"/>
      <c r="G57" s="9"/>
      <c r="H57" s="9"/>
      <c r="I57" s="9"/>
      <c r="J57" s="8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thickBot="1">
      <c r="A58" s="12">
        <v>25</v>
      </c>
      <c r="B58" s="13"/>
      <c r="C58" s="9"/>
      <c r="D58" s="12"/>
      <c r="E58" s="9"/>
      <c r="F58" s="9"/>
      <c r="G58" s="9"/>
      <c r="H58" s="9"/>
      <c r="I58" s="9"/>
      <c r="J58" s="8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6.5" thickBot="1">
      <c r="A59" s="7" t="s">
        <v>0</v>
      </c>
      <c r="B59" s="6" t="str">
        <f>B33</f>
        <v>งานปรับปรุงบันไดขึ้นชั้น 2 และห้องเตรียมอาหาร</v>
      </c>
      <c r="C59" s="5"/>
      <c r="D59" s="5"/>
      <c r="E59" s="5"/>
      <c r="F59" s="5"/>
      <c r="G59" s="5"/>
      <c r="H59" s="5"/>
      <c r="I59" s="4">
        <f>SUM(I34:I58)</f>
        <v>322370</v>
      </c>
      <c r="J59" s="3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6.5" thickBot="1">
      <c r="A60" s="16" t="s">
        <v>20</v>
      </c>
      <c r="B60" s="6" t="s">
        <v>19</v>
      </c>
      <c r="C60" s="5"/>
      <c r="D60" s="5"/>
      <c r="E60" s="5"/>
      <c r="F60" s="5"/>
      <c r="G60" s="5"/>
      <c r="H60" s="5"/>
      <c r="I60" s="15"/>
      <c r="J60" s="3"/>
      <c r="K60" s="14"/>
      <c r="L60" s="14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">
      <c r="A61" s="12">
        <v>1</v>
      </c>
      <c r="B61" s="13" t="s">
        <v>18</v>
      </c>
      <c r="C61" s="9">
        <v>5</v>
      </c>
      <c r="D61" s="12" t="s">
        <v>3</v>
      </c>
      <c r="E61" s="9">
        <v>36000</v>
      </c>
      <c r="F61" s="9">
        <f>C61*E61</f>
        <v>180000</v>
      </c>
      <c r="G61" s="9"/>
      <c r="H61" s="9"/>
      <c r="I61" s="9">
        <f>F61+H61</f>
        <v>180000</v>
      </c>
      <c r="J61" s="8"/>
      <c r="K61" s="14"/>
      <c r="L61" s="14"/>
      <c r="M61" s="14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">
      <c r="A62" s="12">
        <v>2</v>
      </c>
      <c r="B62" s="13" t="s">
        <v>17</v>
      </c>
      <c r="C62" s="9">
        <v>1</v>
      </c>
      <c r="D62" s="12" t="s">
        <v>3</v>
      </c>
      <c r="E62" s="9">
        <v>15000</v>
      </c>
      <c r="F62" s="9">
        <f>C62*E62</f>
        <v>15000</v>
      </c>
      <c r="G62" s="9"/>
      <c r="H62" s="9"/>
      <c r="I62" s="9">
        <f>F62+H62</f>
        <v>15000</v>
      </c>
      <c r="J62" s="8"/>
      <c r="K62" s="14"/>
      <c r="L62" s="14"/>
      <c r="M62" s="14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">
      <c r="A63" s="12">
        <v>3</v>
      </c>
      <c r="B63" s="13" t="s">
        <v>16</v>
      </c>
      <c r="C63" s="9">
        <v>1</v>
      </c>
      <c r="D63" s="12" t="s">
        <v>1</v>
      </c>
      <c r="E63" s="9">
        <v>25000</v>
      </c>
      <c r="F63" s="9">
        <f>C63*E63</f>
        <v>25000</v>
      </c>
      <c r="G63" s="9"/>
      <c r="H63" s="9"/>
      <c r="I63" s="9">
        <f>F63+H63</f>
        <v>25000</v>
      </c>
      <c r="J63" s="8"/>
      <c r="K63" s="2"/>
      <c r="L63" s="14"/>
      <c r="M63" s="14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">
      <c r="A64" s="12">
        <v>4</v>
      </c>
      <c r="B64" s="13" t="s">
        <v>15</v>
      </c>
      <c r="C64" s="9">
        <v>1</v>
      </c>
      <c r="D64" s="12" t="s">
        <v>1</v>
      </c>
      <c r="E64" s="9">
        <v>20000</v>
      </c>
      <c r="F64" s="9">
        <f>C64*E64</f>
        <v>20000</v>
      </c>
      <c r="G64" s="9"/>
      <c r="H64" s="9"/>
      <c r="I64" s="9">
        <f>F64+H64</f>
        <v>20000</v>
      </c>
      <c r="J64" s="8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">
      <c r="A65" s="12">
        <v>5</v>
      </c>
      <c r="B65" s="13" t="s">
        <v>14</v>
      </c>
      <c r="C65" s="9">
        <v>1</v>
      </c>
      <c r="D65" s="12" t="s">
        <v>1</v>
      </c>
      <c r="E65" s="9">
        <v>12000</v>
      </c>
      <c r="F65" s="9">
        <f>C65*E65</f>
        <v>12000</v>
      </c>
      <c r="G65" s="9"/>
      <c r="H65" s="9"/>
      <c r="I65" s="9">
        <f>F65+H65</f>
        <v>12000</v>
      </c>
      <c r="J65" s="8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">
      <c r="A66" s="12">
        <v>6</v>
      </c>
      <c r="B66" s="13" t="s">
        <v>13</v>
      </c>
      <c r="C66" s="9">
        <v>2</v>
      </c>
      <c r="D66" s="12" t="s">
        <v>1</v>
      </c>
      <c r="E66" s="9">
        <v>5500</v>
      </c>
      <c r="F66" s="9">
        <f>C66*E66</f>
        <v>11000</v>
      </c>
      <c r="G66" s="9"/>
      <c r="H66" s="9"/>
      <c r="I66" s="9">
        <f>F66+H66</f>
        <v>11000</v>
      </c>
      <c r="J66" s="8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">
      <c r="A67" s="12">
        <v>7</v>
      </c>
      <c r="B67" s="13" t="s">
        <v>12</v>
      </c>
      <c r="C67" s="9">
        <v>3</v>
      </c>
      <c r="D67" s="12" t="s">
        <v>1</v>
      </c>
      <c r="E67" s="9">
        <v>2500</v>
      </c>
      <c r="F67" s="9">
        <f>C67*E67</f>
        <v>7500</v>
      </c>
      <c r="G67" s="9"/>
      <c r="H67" s="9"/>
      <c r="I67" s="9">
        <f>F67+H67</f>
        <v>7500</v>
      </c>
      <c r="J67" s="8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">
      <c r="A68" s="12">
        <v>8</v>
      </c>
      <c r="B68" s="13" t="s">
        <v>11</v>
      </c>
      <c r="C68" s="9">
        <v>1</v>
      </c>
      <c r="D68" s="12" t="s">
        <v>3</v>
      </c>
      <c r="E68" s="9">
        <v>48000</v>
      </c>
      <c r="F68" s="9">
        <f>C68*E68</f>
        <v>48000</v>
      </c>
      <c r="G68" s="9"/>
      <c r="H68" s="9"/>
      <c r="I68" s="9">
        <f>F68+H68</f>
        <v>48000</v>
      </c>
      <c r="J68" s="8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">
      <c r="A69" s="12">
        <v>9</v>
      </c>
      <c r="B69" s="13" t="s">
        <v>10</v>
      </c>
      <c r="C69" s="9">
        <v>1</v>
      </c>
      <c r="D69" s="12" t="s">
        <v>3</v>
      </c>
      <c r="E69" s="9">
        <f>18000*4</f>
        <v>72000</v>
      </c>
      <c r="F69" s="9">
        <f>C69*E69</f>
        <v>72000</v>
      </c>
      <c r="G69" s="9"/>
      <c r="H69" s="9"/>
      <c r="I69" s="9">
        <f>F69+H69</f>
        <v>72000</v>
      </c>
      <c r="J69" s="8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">
      <c r="A70" s="12">
        <v>10</v>
      </c>
      <c r="B70" s="13" t="s">
        <v>9</v>
      </c>
      <c r="C70" s="9">
        <v>3</v>
      </c>
      <c r="D70" s="12" t="s">
        <v>1</v>
      </c>
      <c r="E70" s="9">
        <v>18000</v>
      </c>
      <c r="F70" s="9">
        <f>C70*E70</f>
        <v>54000</v>
      </c>
      <c r="G70" s="9"/>
      <c r="H70" s="9"/>
      <c r="I70" s="9">
        <f>F70+H70</f>
        <v>54000</v>
      </c>
      <c r="J70" s="8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">
      <c r="A71" s="12">
        <v>11</v>
      </c>
      <c r="B71" s="13" t="s">
        <v>8</v>
      </c>
      <c r="C71" s="9">
        <v>2</v>
      </c>
      <c r="D71" s="12" t="s">
        <v>3</v>
      </c>
      <c r="E71" s="9">
        <v>4000</v>
      </c>
      <c r="F71" s="9">
        <f>C71*E71</f>
        <v>8000</v>
      </c>
      <c r="G71" s="10"/>
      <c r="H71" s="10"/>
      <c r="I71" s="9">
        <f>F71+H71</f>
        <v>8000</v>
      </c>
      <c r="J71" s="8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">
      <c r="A72" s="12">
        <v>12</v>
      </c>
      <c r="B72" s="13" t="s">
        <v>7</v>
      </c>
      <c r="C72" s="9">
        <v>3</v>
      </c>
      <c r="D72" s="12" t="s">
        <v>3</v>
      </c>
      <c r="E72" s="9">
        <v>2500</v>
      </c>
      <c r="F72" s="9">
        <f>C72*E72</f>
        <v>7500</v>
      </c>
      <c r="G72" s="10"/>
      <c r="H72" s="10"/>
      <c r="I72" s="9">
        <f>F72+H72</f>
        <v>7500</v>
      </c>
      <c r="J72" s="8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">
      <c r="A73" s="12">
        <v>13</v>
      </c>
      <c r="B73" s="13" t="s">
        <v>6</v>
      </c>
      <c r="C73" s="9">
        <v>2</v>
      </c>
      <c r="D73" s="12" t="s">
        <v>5</v>
      </c>
      <c r="E73" s="9">
        <v>800</v>
      </c>
      <c r="F73" s="9">
        <f>C73*E73</f>
        <v>1600</v>
      </c>
      <c r="G73" s="10"/>
      <c r="H73" s="10"/>
      <c r="I73" s="9">
        <f>F73+H73</f>
        <v>1600</v>
      </c>
      <c r="J73" s="8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">
      <c r="A74" s="12">
        <v>14</v>
      </c>
      <c r="B74" s="13" t="s">
        <v>4</v>
      </c>
      <c r="C74" s="9">
        <v>1</v>
      </c>
      <c r="D74" s="12" t="s">
        <v>3</v>
      </c>
      <c r="E74" s="9">
        <v>1500</v>
      </c>
      <c r="F74" s="9">
        <f>C74*E74</f>
        <v>1500</v>
      </c>
      <c r="G74" s="10"/>
      <c r="H74" s="10"/>
      <c r="I74" s="9">
        <f>F74+H74</f>
        <v>1500</v>
      </c>
      <c r="J74" s="8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">
      <c r="A75" s="12">
        <v>15</v>
      </c>
      <c r="B75" s="13" t="s">
        <v>2</v>
      </c>
      <c r="C75" s="9">
        <v>3</v>
      </c>
      <c r="D75" s="12" t="s">
        <v>1</v>
      </c>
      <c r="E75" s="9">
        <v>1200</v>
      </c>
      <c r="F75" s="9">
        <f>C75*E75</f>
        <v>3600</v>
      </c>
      <c r="G75" s="10"/>
      <c r="H75" s="10"/>
      <c r="I75" s="9">
        <f>F75+H75</f>
        <v>3600</v>
      </c>
      <c r="J75" s="8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">
      <c r="A76" s="12">
        <v>16</v>
      </c>
      <c r="B76" s="13"/>
      <c r="C76" s="9"/>
      <c r="D76" s="12"/>
      <c r="E76" s="11"/>
      <c r="F76" s="11"/>
      <c r="G76" s="10"/>
      <c r="H76" s="10"/>
      <c r="I76" s="9"/>
      <c r="J76" s="8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">
      <c r="A77" s="12">
        <v>17</v>
      </c>
      <c r="B77" s="13"/>
      <c r="C77" s="9"/>
      <c r="D77" s="12"/>
      <c r="E77" s="11"/>
      <c r="F77" s="11"/>
      <c r="G77" s="10"/>
      <c r="H77" s="10"/>
      <c r="I77" s="9"/>
      <c r="J77" s="8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">
      <c r="A78" s="12">
        <v>18</v>
      </c>
      <c r="B78" s="13"/>
      <c r="C78" s="9"/>
      <c r="D78" s="12"/>
      <c r="E78" s="11"/>
      <c r="F78" s="11"/>
      <c r="G78" s="10"/>
      <c r="H78" s="10"/>
      <c r="I78" s="9"/>
      <c r="J78" s="8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">
      <c r="A79" s="12">
        <v>19</v>
      </c>
      <c r="B79" s="13"/>
      <c r="C79" s="9"/>
      <c r="D79" s="12"/>
      <c r="E79" s="11"/>
      <c r="F79" s="11"/>
      <c r="G79" s="10"/>
      <c r="H79" s="10"/>
      <c r="I79" s="9"/>
      <c r="J79" s="8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">
      <c r="A80" s="12">
        <v>20</v>
      </c>
      <c r="B80" s="13"/>
      <c r="C80" s="9"/>
      <c r="D80" s="12"/>
      <c r="E80" s="11"/>
      <c r="F80" s="11"/>
      <c r="G80" s="10"/>
      <c r="H80" s="10"/>
      <c r="I80" s="9"/>
      <c r="J80" s="8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">
      <c r="A81" s="12">
        <v>21</v>
      </c>
      <c r="B81" s="13"/>
      <c r="C81" s="9"/>
      <c r="D81" s="12"/>
      <c r="E81" s="11"/>
      <c r="F81" s="11"/>
      <c r="G81" s="10"/>
      <c r="H81" s="10"/>
      <c r="I81" s="9"/>
      <c r="J81" s="8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">
      <c r="A82" s="12">
        <v>22</v>
      </c>
      <c r="B82" s="13"/>
      <c r="C82" s="9"/>
      <c r="D82" s="12"/>
      <c r="E82" s="11"/>
      <c r="F82" s="11"/>
      <c r="G82" s="10"/>
      <c r="H82" s="10"/>
      <c r="I82" s="9"/>
      <c r="J82" s="8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">
      <c r="A83" s="12">
        <v>23</v>
      </c>
      <c r="B83" s="13"/>
      <c r="C83" s="9"/>
      <c r="D83" s="12"/>
      <c r="E83" s="11"/>
      <c r="F83" s="11"/>
      <c r="G83" s="10"/>
      <c r="H83" s="10"/>
      <c r="I83" s="9"/>
      <c r="J83" s="8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">
      <c r="A84" s="12">
        <v>24</v>
      </c>
      <c r="B84" s="13"/>
      <c r="C84" s="9"/>
      <c r="D84" s="12"/>
      <c r="E84" s="11"/>
      <c r="F84" s="11"/>
      <c r="G84" s="10"/>
      <c r="H84" s="10"/>
      <c r="I84" s="9"/>
      <c r="J84" s="8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thickBot="1">
      <c r="A85" s="12">
        <v>25</v>
      </c>
      <c r="B85" s="13"/>
      <c r="C85" s="9"/>
      <c r="D85" s="12"/>
      <c r="E85" s="11"/>
      <c r="F85" s="11"/>
      <c r="G85" s="10"/>
      <c r="H85" s="10"/>
      <c r="I85" s="9"/>
      <c r="J85" s="8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6.5" thickBot="1">
      <c r="A86" s="7" t="s">
        <v>0</v>
      </c>
      <c r="B86" s="6" t="str">
        <f>B60</f>
        <v>งานครุภัณฑ์ ห้องรับรองฯ</v>
      </c>
      <c r="C86" s="5"/>
      <c r="D86" s="5"/>
      <c r="E86" s="5"/>
      <c r="F86" s="5"/>
      <c r="G86" s="5"/>
      <c r="H86" s="5"/>
      <c r="I86" s="4">
        <f>SUM(I61:I85)</f>
        <v>466700</v>
      </c>
      <c r="J86" s="3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</sheetData>
  <printOptions horizontalCentered="1" gridLines="1"/>
  <pageMargins left="0.25" right="0.25" top="0.75" bottom="0.75" header="0" footer="0"/>
  <pageSetup paperSize="9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68-ปร.4-ม้าตำรวจ-VVIP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2025-06-09T10:02:34Z</dcterms:created>
  <dcterms:modified xsi:type="dcterms:W3CDTF">2025-06-09T10:03:16Z</dcterms:modified>
</cp:coreProperties>
</file>